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\OneDrive\Escritor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7" i="1"/>
  <c r="M99" i="1" l="1"/>
  <c r="O98" i="1"/>
  <c r="P98" i="1" s="1"/>
  <c r="O97" i="1"/>
  <c r="P97" i="1" s="1"/>
  <c r="O96" i="1"/>
  <c r="P96" i="1" s="1"/>
  <c r="M91" i="1"/>
  <c r="P99" i="1" l="1"/>
  <c r="O99" i="1"/>
  <c r="N99" i="1" s="1"/>
  <c r="E59" i="1"/>
  <c r="C7" i="1"/>
  <c r="L8" i="1"/>
  <c r="F8" i="1" l="1"/>
  <c r="F12" i="1"/>
  <c r="F16" i="1"/>
  <c r="F20" i="1"/>
  <c r="F24" i="1"/>
  <c r="F28" i="1"/>
  <c r="F32" i="1"/>
  <c r="F36" i="1"/>
  <c r="F40" i="1"/>
  <c r="F44" i="1"/>
  <c r="F48" i="1"/>
  <c r="F52" i="1"/>
  <c r="F9" i="1"/>
  <c r="F13" i="1"/>
  <c r="F17" i="1"/>
  <c r="F21" i="1"/>
  <c r="F25" i="1"/>
  <c r="F29" i="1"/>
  <c r="F33" i="1"/>
  <c r="F37" i="1"/>
  <c r="F41" i="1"/>
  <c r="F45" i="1"/>
  <c r="F49" i="1"/>
  <c r="F53" i="1"/>
  <c r="F10" i="1"/>
  <c r="F14" i="1"/>
  <c r="F18" i="1"/>
  <c r="F22" i="1"/>
  <c r="F26" i="1"/>
  <c r="F30" i="1"/>
  <c r="F34" i="1"/>
  <c r="F38" i="1"/>
  <c r="F42" i="1"/>
  <c r="F46" i="1"/>
  <c r="F50" i="1"/>
  <c r="F54" i="1"/>
  <c r="F11" i="1"/>
  <c r="F15" i="1"/>
  <c r="F19" i="1"/>
  <c r="F23" i="1"/>
  <c r="F27" i="1"/>
  <c r="F31" i="1"/>
  <c r="F35" i="1"/>
  <c r="F39" i="1"/>
  <c r="F43" i="1"/>
  <c r="F47" i="1"/>
  <c r="F51" i="1"/>
  <c r="F7" i="1"/>
  <c r="L12" i="1"/>
  <c r="E7" i="1" l="1"/>
  <c r="G7" i="1" s="1"/>
  <c r="D55" i="1"/>
  <c r="E60" i="1" s="1"/>
  <c r="H7" i="1" l="1"/>
  <c r="C8" i="1" s="1"/>
  <c r="E8" i="1" s="1"/>
  <c r="G8" i="1" s="1"/>
  <c r="H8" i="1" s="1"/>
  <c r="C9" i="1" s="1"/>
  <c r="E9" i="1" s="1"/>
  <c r="G9" i="1" s="1"/>
  <c r="H9" i="1" s="1"/>
  <c r="C10" i="1" s="1"/>
  <c r="E10" i="1" s="1"/>
  <c r="G10" i="1" s="1"/>
  <c r="H10" i="1" s="1"/>
  <c r="C11" i="1" s="1"/>
  <c r="E11" i="1" s="1"/>
  <c r="G11" i="1" s="1"/>
  <c r="H11" i="1" s="1"/>
  <c r="C12" i="1" s="1"/>
  <c r="E12" i="1" s="1"/>
  <c r="G12" i="1" s="1"/>
  <c r="H12" i="1" s="1"/>
  <c r="C13" i="1" s="1"/>
  <c r="E13" i="1" s="1"/>
  <c r="G13" i="1" s="1"/>
  <c r="H13" i="1" s="1"/>
  <c r="C14" i="1" s="1"/>
  <c r="E14" i="1" s="1"/>
  <c r="G14" i="1" s="1"/>
  <c r="H14" i="1" s="1"/>
  <c r="C15" i="1" s="1"/>
  <c r="E15" i="1" s="1"/>
  <c r="G15" i="1" s="1"/>
  <c r="H15" i="1" s="1"/>
  <c r="C16" i="1" s="1"/>
  <c r="E16" i="1" s="1"/>
  <c r="G16" i="1" s="1"/>
  <c r="H16" i="1" s="1"/>
  <c r="C17" i="1" s="1"/>
  <c r="E17" i="1" s="1"/>
  <c r="G17" i="1" s="1"/>
  <c r="H17" i="1" s="1"/>
  <c r="C18" i="1" s="1"/>
  <c r="E18" i="1" s="1"/>
  <c r="G18" i="1" s="1"/>
  <c r="H18" i="1" s="1"/>
  <c r="C19" i="1" s="1"/>
  <c r="E19" i="1" s="1"/>
  <c r="G19" i="1" s="1"/>
  <c r="H19" i="1" s="1"/>
  <c r="C20" i="1" s="1"/>
  <c r="E20" i="1" s="1"/>
  <c r="G20" i="1" s="1"/>
  <c r="H20" i="1" s="1"/>
  <c r="C21" i="1" s="1"/>
  <c r="E21" i="1" s="1"/>
  <c r="G21" i="1" s="1"/>
  <c r="H21" i="1" s="1"/>
  <c r="C22" i="1" s="1"/>
  <c r="E22" i="1" s="1"/>
  <c r="G22" i="1" s="1"/>
  <c r="H22" i="1" s="1"/>
  <c r="C23" i="1" s="1"/>
  <c r="E23" i="1" s="1"/>
  <c r="G23" i="1" s="1"/>
  <c r="H23" i="1" s="1"/>
  <c r="C24" i="1" s="1"/>
  <c r="E24" i="1" s="1"/>
  <c r="G24" i="1" s="1"/>
  <c r="H24" i="1" s="1"/>
  <c r="C25" i="1" s="1"/>
  <c r="E25" i="1" s="1"/>
  <c r="G25" i="1" s="1"/>
  <c r="H25" i="1" s="1"/>
  <c r="C26" i="1" s="1"/>
  <c r="E26" i="1" s="1"/>
  <c r="G26" i="1" s="1"/>
  <c r="H26" i="1" s="1"/>
  <c r="C27" i="1" s="1"/>
  <c r="E27" i="1" s="1"/>
  <c r="G27" i="1" s="1"/>
  <c r="H27" i="1" s="1"/>
  <c r="C28" i="1" s="1"/>
  <c r="E28" i="1" s="1"/>
  <c r="G28" i="1" s="1"/>
  <c r="H28" i="1" s="1"/>
  <c r="C29" i="1" s="1"/>
  <c r="E29" i="1" s="1"/>
  <c r="G29" i="1" s="1"/>
  <c r="H29" i="1" s="1"/>
  <c r="C30" i="1" s="1"/>
  <c r="E30" i="1" s="1"/>
  <c r="G30" i="1" s="1"/>
  <c r="H30" i="1" s="1"/>
  <c r="C31" i="1" s="1"/>
  <c r="E31" i="1" s="1"/>
  <c r="G31" i="1" s="1"/>
  <c r="H31" i="1" s="1"/>
  <c r="C32" i="1" s="1"/>
  <c r="E32" i="1" s="1"/>
  <c r="G32" i="1" s="1"/>
  <c r="H32" i="1" s="1"/>
  <c r="C33" i="1" s="1"/>
  <c r="E33" i="1" s="1"/>
  <c r="G33" i="1" s="1"/>
  <c r="H33" i="1" s="1"/>
  <c r="C34" i="1" s="1"/>
  <c r="E34" i="1" s="1"/>
  <c r="G34" i="1" s="1"/>
  <c r="H34" i="1" s="1"/>
  <c r="C35" i="1" s="1"/>
  <c r="E35" i="1" s="1"/>
  <c r="G35" i="1" s="1"/>
  <c r="H35" i="1" s="1"/>
  <c r="C36" i="1" s="1"/>
  <c r="E36" i="1" s="1"/>
  <c r="G36" i="1" s="1"/>
  <c r="H36" i="1" s="1"/>
  <c r="C37" i="1" s="1"/>
  <c r="E37" i="1" s="1"/>
  <c r="G37" i="1" s="1"/>
  <c r="H37" i="1" s="1"/>
  <c r="C38" i="1" s="1"/>
  <c r="E38" i="1" s="1"/>
  <c r="G38" i="1" s="1"/>
  <c r="H38" i="1" s="1"/>
  <c r="C39" i="1" s="1"/>
  <c r="E39" i="1" s="1"/>
  <c r="G39" i="1" s="1"/>
  <c r="H39" i="1" s="1"/>
  <c r="C40" i="1" s="1"/>
  <c r="E40" i="1" s="1"/>
  <c r="G40" i="1" s="1"/>
  <c r="H40" i="1" s="1"/>
  <c r="C41" i="1" s="1"/>
  <c r="E41" i="1" s="1"/>
  <c r="G41" i="1" s="1"/>
  <c r="H41" i="1" s="1"/>
  <c r="C42" i="1" s="1"/>
  <c r="E42" i="1" s="1"/>
  <c r="G42" i="1" s="1"/>
  <c r="H42" i="1" s="1"/>
  <c r="C43" i="1" s="1"/>
  <c r="E43" i="1" s="1"/>
  <c r="G43" i="1" s="1"/>
  <c r="H43" i="1" s="1"/>
  <c r="C44" i="1" s="1"/>
  <c r="E44" i="1" s="1"/>
  <c r="G44" i="1" s="1"/>
  <c r="H44" i="1" s="1"/>
  <c r="C45" i="1" s="1"/>
  <c r="E45" i="1" s="1"/>
  <c r="G45" i="1" s="1"/>
  <c r="H45" i="1" s="1"/>
  <c r="C46" i="1" s="1"/>
  <c r="E46" i="1" s="1"/>
  <c r="G46" i="1" s="1"/>
  <c r="H46" i="1" s="1"/>
  <c r="C47" i="1" s="1"/>
  <c r="E47" i="1" s="1"/>
  <c r="G47" i="1" s="1"/>
  <c r="H47" i="1" s="1"/>
  <c r="C48" i="1" s="1"/>
  <c r="E48" i="1" s="1"/>
  <c r="G48" i="1" s="1"/>
  <c r="H48" i="1" s="1"/>
  <c r="C49" i="1" s="1"/>
  <c r="E49" i="1" s="1"/>
  <c r="G49" i="1" s="1"/>
  <c r="H49" i="1" s="1"/>
  <c r="C50" i="1" s="1"/>
  <c r="E50" i="1" s="1"/>
  <c r="G50" i="1" s="1"/>
  <c r="H50" i="1" s="1"/>
  <c r="C51" i="1" s="1"/>
  <c r="E51" i="1" s="1"/>
  <c r="G51" i="1" s="1"/>
  <c r="H51" i="1" s="1"/>
  <c r="C52" i="1" s="1"/>
  <c r="E52" i="1" s="1"/>
  <c r="G52" i="1" s="1"/>
  <c r="H52" i="1" s="1"/>
  <c r="C53" i="1" s="1"/>
  <c r="E53" i="1" s="1"/>
  <c r="G53" i="1" s="1"/>
  <c r="H53" i="1" s="1"/>
  <c r="C54" i="1" s="1"/>
  <c r="E54" i="1" s="1"/>
  <c r="G54" i="1" s="1"/>
  <c r="H54" i="1" s="1"/>
  <c r="E62" i="1" s="1"/>
  <c r="G55" i="1" l="1"/>
  <c r="E61" i="1" s="1"/>
</calcChain>
</file>

<file path=xl/sharedStrings.xml><?xml version="1.0" encoding="utf-8"?>
<sst xmlns="http://schemas.openxmlformats.org/spreadsheetml/2006/main" count="31" uniqueCount="28">
  <si>
    <t>Capitalización</t>
  </si>
  <si>
    <t>Tasa de interés anual</t>
  </si>
  <si>
    <t>Mensual</t>
  </si>
  <si>
    <t>Sueldo mensual</t>
  </si>
  <si>
    <t>Inversión inicial</t>
  </si>
  <si>
    <t>Meses</t>
  </si>
  <si>
    <t>Aportaciones</t>
  </si>
  <si>
    <t>Inversión neta</t>
  </si>
  <si>
    <t>Tasa mensual</t>
  </si>
  <si>
    <t>Capital final</t>
  </si>
  <si>
    <t>Interés</t>
  </si>
  <si>
    <t>Tasa de interés mensual</t>
  </si>
  <si>
    <t>Ahorro mensual 10% (Aportación)</t>
  </si>
  <si>
    <t>En resumen:</t>
  </si>
  <si>
    <t>Aportaciones adicionales</t>
  </si>
  <si>
    <t>Intereses ganados</t>
  </si>
  <si>
    <t>Costo de vida</t>
  </si>
  <si>
    <t>En el mes 48, esto es, en 4 años lograría solventar su costo de vida con los intereses ganados cada mes.</t>
  </si>
  <si>
    <t>Lo cual significa que se encuentra en la zona de su libertad financiera.</t>
  </si>
  <si>
    <t>venderlo</t>
  </si>
  <si>
    <t>Faltaría 500 mil</t>
  </si>
  <si>
    <t>plusvalía</t>
  </si>
  <si>
    <t>DATOS</t>
  </si>
  <si>
    <t>TABLA DE INVERSIONES</t>
  </si>
  <si>
    <t>CÁLCULO DE LA LIBERTAD FINANCIERA</t>
  </si>
  <si>
    <t>INSTRUCCIONES:</t>
  </si>
  <si>
    <t>1. Sólo llena los datos de los cuadros sombreados en amarillo</t>
  </si>
  <si>
    <t>2. La tabla de lado izquierdo sombreada en gris, hará el cálculo de manera automática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</si>
</sst>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44" fontId="0" fillId="0" borderId="1" xfId="0" applyNumberForma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4" fillId="0" borderId="0" xfId="0" applyNumberFormat="1" applyFont="1" applyBorder="1"/>
    <xf numFmtId="0" fontId="0" fillId="0" borderId="0" xfId="0" applyBorder="1"/>
    <xf numFmtId="44" fontId="2" fillId="0" borderId="0" xfId="0" applyNumberFormat="1" applyFont="1" applyBorder="1"/>
    <xf numFmtId="0" fontId="4" fillId="0" borderId="0" xfId="0" applyFont="1" applyBorder="1" applyAlignment="1"/>
    <xf numFmtId="44" fontId="0" fillId="0" borderId="1" xfId="0" applyNumberFormat="1" applyBorder="1" applyAlignment="1"/>
    <xf numFmtId="44" fontId="0" fillId="0" borderId="0" xfId="0" applyNumberFormat="1" applyBorder="1"/>
    <xf numFmtId="44" fontId="0" fillId="0" borderId="0" xfId="1" applyFont="1" applyBorder="1"/>
    <xf numFmtId="10" fontId="0" fillId="0" borderId="0" xfId="0" applyNumberFormat="1" applyBorder="1" applyAlignment="1">
      <alignment horizontal="center"/>
    </xf>
    <xf numFmtId="0" fontId="2" fillId="0" borderId="0" xfId="0" applyFont="1"/>
    <xf numFmtId="43" fontId="0" fillId="0" borderId="0" xfId="3" applyFont="1"/>
    <xf numFmtId="43" fontId="0" fillId="0" borderId="0" xfId="0" applyNumberFormat="1"/>
    <xf numFmtId="43" fontId="0" fillId="0" borderId="13" xfId="0" applyNumberFormat="1" applyBorder="1"/>
    <xf numFmtId="43" fontId="0" fillId="0" borderId="0" xfId="0" applyNumberFormat="1" applyFill="1" applyBorder="1"/>
    <xf numFmtId="9" fontId="0" fillId="0" borderId="0" xfId="0" applyNumberFormat="1"/>
    <xf numFmtId="43" fontId="2" fillId="0" borderId="13" xfId="3" applyFont="1" applyFill="1" applyBorder="1"/>
    <xf numFmtId="9" fontId="2" fillId="0" borderId="0" xfId="4" applyFont="1" applyFill="1"/>
    <xf numFmtId="43" fontId="2" fillId="0" borderId="13" xfId="0" applyNumberFormat="1" applyFont="1" applyFill="1" applyBorder="1"/>
    <xf numFmtId="165" fontId="0" fillId="0" borderId="0" xfId="0" applyNumberFormat="1"/>
    <xf numFmtId="0" fontId="6" fillId="0" borderId="0" xfId="0" applyFont="1" applyBorder="1" applyAlignment="1">
      <alignment horizontal="justify" vertical="center"/>
    </xf>
    <xf numFmtId="43" fontId="0" fillId="0" borderId="0" xfId="0" applyNumberFormat="1" applyBorder="1"/>
    <xf numFmtId="164" fontId="0" fillId="0" borderId="0" xfId="0" applyNumberFormat="1"/>
    <xf numFmtId="0" fontId="2" fillId="0" borderId="0" xfId="0" applyFont="1" applyBorder="1"/>
    <xf numFmtId="43" fontId="2" fillId="0" borderId="0" xfId="0" applyNumberFormat="1" applyFont="1" applyFill="1" applyBorder="1"/>
    <xf numFmtId="0" fontId="7" fillId="0" borderId="0" xfId="0" applyFont="1" applyBorder="1" applyAlignment="1">
      <alignment horizontal="justify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8" xfId="0" applyBorder="1" applyAlignment="1"/>
    <xf numFmtId="164" fontId="0" fillId="0" borderId="9" xfId="3" applyNumberFormat="1" applyFont="1" applyBorder="1" applyAlignment="1"/>
    <xf numFmtId="0" fontId="0" fillId="0" borderId="15" xfId="0" applyBorder="1" applyAlignment="1"/>
    <xf numFmtId="10" fontId="0" fillId="0" borderId="9" xfId="0" applyNumberFormat="1" applyBorder="1" applyAlignment="1"/>
    <xf numFmtId="0" fontId="5" fillId="0" borderId="0" xfId="0" applyFont="1" applyFill="1" applyAlignment="1"/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3" borderId="2" xfId="0" applyFill="1" applyBorder="1" applyAlignment="1">
      <alignment horizontal="center"/>
    </xf>
    <xf numFmtId="164" fontId="0" fillId="3" borderId="2" xfId="3" applyNumberFormat="1" applyFont="1" applyFill="1" applyBorder="1"/>
    <xf numFmtId="10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3" applyNumberFormat="1" applyFont="1" applyFill="1" applyBorder="1"/>
    <xf numFmtId="164" fontId="2" fillId="3" borderId="2" xfId="3" applyNumberFormat="1" applyFont="1" applyFill="1" applyBorder="1"/>
    <xf numFmtId="0" fontId="0" fillId="3" borderId="0" xfId="0" applyFill="1" applyBorder="1" applyAlignment="1">
      <alignment horizontal="center"/>
    </xf>
    <xf numFmtId="164" fontId="0" fillId="3" borderId="0" xfId="3" applyNumberFormat="1" applyFont="1" applyFill="1" applyBorder="1"/>
    <xf numFmtId="164" fontId="2" fillId="3" borderId="13" xfId="3" applyNumberFormat="1" applyFont="1" applyFill="1" applyBorder="1"/>
    <xf numFmtId="10" fontId="0" fillId="3" borderId="0" xfId="0" applyNumberForma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2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/>
    <xf numFmtId="164" fontId="0" fillId="4" borderId="7" xfId="3" applyNumberFormat="1" applyFont="1" applyFill="1" applyBorder="1" applyAlignment="1"/>
    <xf numFmtId="9" fontId="0" fillId="4" borderId="15" xfId="0" applyNumberFormat="1" applyFill="1" applyBorder="1" applyAlignment="1"/>
    <xf numFmtId="164" fontId="0" fillId="4" borderId="15" xfId="3" applyNumberFormat="1" applyFont="1" applyFill="1" applyBorder="1" applyAlignment="1"/>
  </cellXfs>
  <cellStyles count="5">
    <cellStyle name="Millares" xfId="3" builtinId="3"/>
    <cellStyle name="Millares 2" xfId="2"/>
    <cellStyle name="Moneda 2" xfId="1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3"/>
  <sheetViews>
    <sheetView tabSelected="1" topLeftCell="C1" workbookViewId="0">
      <selection activeCell="M12" sqref="M12"/>
    </sheetView>
  </sheetViews>
  <sheetFormatPr baseColWidth="10" defaultRowHeight="15" x14ac:dyDescent="0.25"/>
  <cols>
    <col min="2" max="2" width="6" bestFit="1" customWidth="1"/>
    <col min="3" max="3" width="14.140625" bestFit="1" customWidth="1"/>
    <col min="4" max="4" width="12.5703125" bestFit="1" customWidth="1"/>
    <col min="5" max="5" width="14.140625" bestFit="1" customWidth="1"/>
    <col min="6" max="6" width="11.28515625" bestFit="1" customWidth="1"/>
    <col min="7" max="7" width="13" customWidth="1"/>
    <col min="8" max="8" width="14.140625" bestFit="1" customWidth="1"/>
    <col min="11" max="11" width="44.85546875" customWidth="1"/>
    <col min="13" max="13" width="13.140625" bestFit="1" customWidth="1"/>
  </cols>
  <sheetData>
    <row r="1" spans="2:14" ht="23.25" x14ac:dyDescent="0.35">
      <c r="B1" s="40"/>
      <c r="C1" s="40"/>
      <c r="D1" s="40"/>
      <c r="E1" s="40"/>
      <c r="F1" s="40"/>
      <c r="G1" s="40"/>
      <c r="H1" s="40"/>
    </row>
    <row r="2" spans="2:14" ht="19.5" customHeight="1" thickBot="1" x14ac:dyDescent="0.3"/>
    <row r="3" spans="2:14" ht="23.25" x14ac:dyDescent="0.35">
      <c r="B3" s="41" t="s">
        <v>23</v>
      </c>
      <c r="C3" s="41"/>
      <c r="D3" s="41"/>
      <c r="E3" s="41"/>
      <c r="F3" s="41"/>
      <c r="G3" s="41"/>
      <c r="H3" s="41"/>
      <c r="K3" s="53" t="s">
        <v>22</v>
      </c>
      <c r="L3" s="54"/>
    </row>
    <row r="4" spans="2:14" s="1" customFormat="1" ht="24" thickBot="1" x14ac:dyDescent="0.4">
      <c r="B4" s="41" t="s">
        <v>24</v>
      </c>
      <c r="C4" s="41"/>
      <c r="D4" s="41"/>
      <c r="E4" s="41"/>
      <c r="F4" s="41"/>
      <c r="G4" s="41"/>
      <c r="H4" s="41"/>
      <c r="K4" s="55"/>
      <c r="L4" s="56"/>
    </row>
    <row r="5" spans="2:14" ht="15.75" thickBot="1" x14ac:dyDescent="0.3">
      <c r="B5" s="1"/>
      <c r="C5" s="1"/>
      <c r="D5" s="1"/>
      <c r="E5" s="1"/>
      <c r="F5" s="1"/>
      <c r="G5" s="1"/>
      <c r="H5" s="1"/>
      <c r="K5" s="31" t="s">
        <v>4</v>
      </c>
      <c r="L5" s="61">
        <v>100000</v>
      </c>
    </row>
    <row r="6" spans="2:14" ht="15.75" thickBot="1" x14ac:dyDescent="0.3">
      <c r="B6" s="3" t="s">
        <v>5</v>
      </c>
      <c r="C6" s="4" t="s">
        <v>4</v>
      </c>
      <c r="D6" s="4" t="s">
        <v>6</v>
      </c>
      <c r="E6" s="4" t="s">
        <v>7</v>
      </c>
      <c r="F6" s="4" t="s">
        <v>8</v>
      </c>
      <c r="G6" s="4" t="s">
        <v>10</v>
      </c>
      <c r="H6" s="5" t="s">
        <v>9</v>
      </c>
      <c r="K6" s="32" t="s">
        <v>0</v>
      </c>
      <c r="L6" s="38" t="s">
        <v>2</v>
      </c>
    </row>
    <row r="7" spans="2:14" x14ac:dyDescent="0.25">
      <c r="B7" s="43">
        <v>1</v>
      </c>
      <c r="C7" s="44">
        <f>L5</f>
        <v>100000</v>
      </c>
      <c r="D7" s="44">
        <f>L$11</f>
        <v>1500</v>
      </c>
      <c r="E7" s="44">
        <f>C7+D7</f>
        <v>101500</v>
      </c>
      <c r="F7" s="45">
        <f>L$8</f>
        <v>1.1666666666666667E-2</v>
      </c>
      <c r="G7" s="44">
        <f>E7*F7</f>
        <v>1184.1666666666667</v>
      </c>
      <c r="H7" s="44">
        <f>G7+E7</f>
        <v>102684.16666666667</v>
      </c>
      <c r="K7" s="32" t="s">
        <v>1</v>
      </c>
      <c r="L7" s="62">
        <v>0.14000000000000001</v>
      </c>
    </row>
    <row r="8" spans="2:14" ht="15.75" thickBot="1" x14ac:dyDescent="0.3">
      <c r="B8" s="46">
        <v>2</v>
      </c>
      <c r="C8" s="47">
        <f>H7</f>
        <v>102684.16666666667</v>
      </c>
      <c r="D8" s="44">
        <f>L$11</f>
        <v>1500</v>
      </c>
      <c r="E8" s="44">
        <f>C8+D8</f>
        <v>104184.16666666667</v>
      </c>
      <c r="F8" s="45">
        <f>L$8</f>
        <v>1.1666666666666667E-2</v>
      </c>
      <c r="G8" s="44">
        <f t="shared" ref="G8:G54" si="0">E8*F8</f>
        <v>1215.4819444444445</v>
      </c>
      <c r="H8" s="44">
        <f>G8+E8</f>
        <v>105399.64861111112</v>
      </c>
      <c r="K8" s="33" t="s">
        <v>11</v>
      </c>
      <c r="L8" s="39">
        <f>L7/12</f>
        <v>1.1666666666666667E-2</v>
      </c>
    </row>
    <row r="9" spans="2:14" ht="15.75" thickBot="1" x14ac:dyDescent="0.3">
      <c r="B9" s="46">
        <v>3</v>
      </c>
      <c r="C9" s="47">
        <f>H8</f>
        <v>105399.64861111112</v>
      </c>
      <c r="D9" s="44">
        <f>L$11</f>
        <v>1500</v>
      </c>
      <c r="E9" s="44">
        <f t="shared" ref="E9:E54" si="1">C9+D9</f>
        <v>106899.64861111112</v>
      </c>
      <c r="F9" s="45">
        <f>L$8</f>
        <v>1.1666666666666667E-2</v>
      </c>
      <c r="G9" s="44">
        <f t="shared" si="0"/>
        <v>1247.1625671296297</v>
      </c>
      <c r="H9" s="44">
        <f t="shared" ref="H9:H54" si="2">G9+E9</f>
        <v>108146.81117824075</v>
      </c>
      <c r="K9" s="6"/>
      <c r="L9" s="6"/>
    </row>
    <row r="10" spans="2:14" x14ac:dyDescent="0.25">
      <c r="B10" s="46">
        <v>4</v>
      </c>
      <c r="C10" s="47">
        <f t="shared" ref="C10:C54" si="3">H9</f>
        <v>108146.81117824075</v>
      </c>
      <c r="D10" s="44">
        <f>L$11</f>
        <v>1500</v>
      </c>
      <c r="E10" s="44">
        <f t="shared" si="1"/>
        <v>109646.81117824075</v>
      </c>
      <c r="F10" s="45">
        <f>L$8</f>
        <v>1.1666666666666667E-2</v>
      </c>
      <c r="G10" s="44">
        <f t="shared" si="0"/>
        <v>1279.2127970794754</v>
      </c>
      <c r="H10" s="44">
        <f t="shared" si="2"/>
        <v>110926.02397532022</v>
      </c>
      <c r="K10" s="34" t="s">
        <v>3</v>
      </c>
      <c r="L10" s="61">
        <v>15000</v>
      </c>
    </row>
    <row r="11" spans="2:14" x14ac:dyDescent="0.25">
      <c r="B11" s="46">
        <v>5</v>
      </c>
      <c r="C11" s="47">
        <f t="shared" si="3"/>
        <v>110926.02397532022</v>
      </c>
      <c r="D11" s="44">
        <f>L$11</f>
        <v>1500</v>
      </c>
      <c r="E11" s="44">
        <f t="shared" si="1"/>
        <v>112426.02397532022</v>
      </c>
      <c r="F11" s="45">
        <f>L$8</f>
        <v>1.1666666666666667E-2</v>
      </c>
      <c r="G11" s="44">
        <f t="shared" si="0"/>
        <v>1311.636946378736</v>
      </c>
      <c r="H11" s="44">
        <f t="shared" si="2"/>
        <v>113737.66092169896</v>
      </c>
      <c r="K11" s="35" t="s">
        <v>12</v>
      </c>
      <c r="L11" s="63">
        <v>1500</v>
      </c>
    </row>
    <row r="12" spans="2:14" ht="15.75" thickBot="1" x14ac:dyDescent="0.3">
      <c r="B12" s="46">
        <v>6</v>
      </c>
      <c r="C12" s="47">
        <f t="shared" si="3"/>
        <v>113737.66092169896</v>
      </c>
      <c r="D12" s="44">
        <f>L$11</f>
        <v>1500</v>
      </c>
      <c r="E12" s="44">
        <f t="shared" si="1"/>
        <v>115237.66092169896</v>
      </c>
      <c r="F12" s="45">
        <f>L$8</f>
        <v>1.1666666666666667E-2</v>
      </c>
      <c r="G12" s="44">
        <f t="shared" si="0"/>
        <v>1344.4393774198213</v>
      </c>
      <c r="H12" s="44">
        <f t="shared" si="2"/>
        <v>116582.10029911879</v>
      </c>
      <c r="I12" s="27"/>
      <c r="K12" s="36" t="s">
        <v>16</v>
      </c>
      <c r="L12" s="37">
        <f>L10-L11</f>
        <v>13500</v>
      </c>
    </row>
    <row r="13" spans="2:14" x14ac:dyDescent="0.25">
      <c r="B13" s="46">
        <v>7</v>
      </c>
      <c r="C13" s="47">
        <f t="shared" si="3"/>
        <v>116582.10029911879</v>
      </c>
      <c r="D13" s="44">
        <f>L$11</f>
        <v>1500</v>
      </c>
      <c r="E13" s="44">
        <f t="shared" si="1"/>
        <v>118082.10029911879</v>
      </c>
      <c r="F13" s="45">
        <f>L$8</f>
        <v>1.1666666666666667E-2</v>
      </c>
      <c r="G13" s="44">
        <f t="shared" si="0"/>
        <v>1377.6245034897192</v>
      </c>
      <c r="H13" s="44">
        <f t="shared" si="2"/>
        <v>119459.7248026085</v>
      </c>
      <c r="K13" s="8"/>
      <c r="L13" s="29"/>
    </row>
    <row r="14" spans="2:14" x14ac:dyDescent="0.25">
      <c r="B14" s="46">
        <v>8</v>
      </c>
      <c r="C14" s="47">
        <f t="shared" si="3"/>
        <v>119459.7248026085</v>
      </c>
      <c r="D14" s="44">
        <f>L$11</f>
        <v>1500</v>
      </c>
      <c r="E14" s="44">
        <f t="shared" si="1"/>
        <v>120959.7248026085</v>
      </c>
      <c r="F14" s="45">
        <f>L$8</f>
        <v>1.1666666666666667E-2</v>
      </c>
      <c r="G14" s="44">
        <f t="shared" si="0"/>
        <v>1411.1967893637659</v>
      </c>
      <c r="H14" s="44">
        <f t="shared" si="2"/>
        <v>122370.92159197226</v>
      </c>
      <c r="K14" s="8"/>
      <c r="L14" s="8"/>
    </row>
    <row r="15" spans="2:14" x14ac:dyDescent="0.25">
      <c r="B15" s="46">
        <v>9</v>
      </c>
      <c r="C15" s="47">
        <f t="shared" si="3"/>
        <v>122370.92159197226</v>
      </c>
      <c r="D15" s="44">
        <f>L$11</f>
        <v>1500</v>
      </c>
      <c r="E15" s="44">
        <f t="shared" si="1"/>
        <v>123870.92159197226</v>
      </c>
      <c r="F15" s="45">
        <f>L$8</f>
        <v>1.1666666666666667E-2</v>
      </c>
      <c r="G15" s="44">
        <f t="shared" si="0"/>
        <v>1445.1607519063432</v>
      </c>
      <c r="H15" s="44">
        <f t="shared" si="2"/>
        <v>125316.0823438786</v>
      </c>
      <c r="K15" s="58" t="s">
        <v>25</v>
      </c>
      <c r="L15" s="58"/>
      <c r="M15" s="58"/>
      <c r="N15" s="58"/>
    </row>
    <row r="16" spans="2:14" x14ac:dyDescent="0.25">
      <c r="B16" s="46">
        <v>10</v>
      </c>
      <c r="C16" s="47">
        <f t="shared" si="3"/>
        <v>125316.0823438786</v>
      </c>
      <c r="D16" s="44">
        <f>L$11</f>
        <v>1500</v>
      </c>
      <c r="E16" s="44">
        <f t="shared" si="1"/>
        <v>126816.0823438786</v>
      </c>
      <c r="F16" s="45">
        <f>L$8</f>
        <v>1.1666666666666667E-2</v>
      </c>
      <c r="G16" s="44">
        <f t="shared" si="0"/>
        <v>1479.5209606785838</v>
      </c>
      <c r="H16" s="44">
        <f t="shared" si="2"/>
        <v>128295.60330455718</v>
      </c>
      <c r="K16" s="59" t="s">
        <v>26</v>
      </c>
      <c r="L16" s="59"/>
      <c r="M16" s="59"/>
      <c r="N16" s="59"/>
    </row>
    <row r="17" spans="2:14" x14ac:dyDescent="0.25">
      <c r="B17" s="46">
        <v>11</v>
      </c>
      <c r="C17" s="47">
        <f t="shared" si="3"/>
        <v>128295.60330455718</v>
      </c>
      <c r="D17" s="44">
        <f>L$11</f>
        <v>1500</v>
      </c>
      <c r="E17" s="44">
        <f t="shared" si="1"/>
        <v>129795.60330455718</v>
      </c>
      <c r="F17" s="45">
        <f>L$8</f>
        <v>1.1666666666666667E-2</v>
      </c>
      <c r="G17" s="44">
        <f t="shared" si="0"/>
        <v>1514.2820385531672</v>
      </c>
      <c r="H17" s="44">
        <f t="shared" si="2"/>
        <v>131309.88534311036</v>
      </c>
      <c r="K17" s="60" t="s">
        <v>27</v>
      </c>
      <c r="L17" s="60"/>
      <c r="M17" s="60"/>
      <c r="N17" s="60"/>
    </row>
    <row r="18" spans="2:14" x14ac:dyDescent="0.25">
      <c r="B18" s="46">
        <v>12</v>
      </c>
      <c r="C18" s="47">
        <f t="shared" si="3"/>
        <v>131309.88534311036</v>
      </c>
      <c r="D18" s="44">
        <f>L$11</f>
        <v>1500</v>
      </c>
      <c r="E18" s="44">
        <f t="shared" si="1"/>
        <v>132809.88534311036</v>
      </c>
      <c r="F18" s="45">
        <f>L$8</f>
        <v>1.1666666666666667E-2</v>
      </c>
      <c r="G18" s="44">
        <f t="shared" si="0"/>
        <v>1549.4486623362877</v>
      </c>
      <c r="H18" s="44">
        <f t="shared" si="2"/>
        <v>134359.33400544664</v>
      </c>
      <c r="K18" s="57"/>
      <c r="L18" s="8"/>
    </row>
    <row r="19" spans="2:14" x14ac:dyDescent="0.25">
      <c r="B19" s="46">
        <v>13</v>
      </c>
      <c r="C19" s="47">
        <f t="shared" si="3"/>
        <v>134359.33400544664</v>
      </c>
      <c r="D19" s="44">
        <f>L$11</f>
        <v>1500</v>
      </c>
      <c r="E19" s="44">
        <f t="shared" si="1"/>
        <v>135859.33400544664</v>
      </c>
      <c r="F19" s="45">
        <f>L$8</f>
        <v>1.1666666666666667E-2</v>
      </c>
      <c r="G19" s="44">
        <f t="shared" si="0"/>
        <v>1585.0255633968775</v>
      </c>
      <c r="H19" s="44">
        <f t="shared" si="2"/>
        <v>137444.35956884353</v>
      </c>
      <c r="K19" s="57"/>
      <c r="L19" s="8"/>
    </row>
    <row r="20" spans="2:14" x14ac:dyDescent="0.25">
      <c r="B20" s="46">
        <v>14</v>
      </c>
      <c r="C20" s="47">
        <f t="shared" si="3"/>
        <v>137444.35956884353</v>
      </c>
      <c r="D20" s="44">
        <f>L$11</f>
        <v>1500</v>
      </c>
      <c r="E20" s="44">
        <f t="shared" si="1"/>
        <v>138944.35956884353</v>
      </c>
      <c r="F20" s="45">
        <f>L$8</f>
        <v>1.1666666666666667E-2</v>
      </c>
      <c r="G20" s="44">
        <f t="shared" si="0"/>
        <v>1621.0175283031747</v>
      </c>
      <c r="H20" s="44">
        <f t="shared" si="2"/>
        <v>140565.3770971467</v>
      </c>
      <c r="K20" s="57"/>
      <c r="L20" s="8"/>
    </row>
    <row r="21" spans="2:14" x14ac:dyDescent="0.25">
      <c r="B21" s="46">
        <v>15</v>
      </c>
      <c r="C21" s="47">
        <f t="shared" si="3"/>
        <v>140565.3770971467</v>
      </c>
      <c r="D21" s="44">
        <f>L$11</f>
        <v>1500</v>
      </c>
      <c r="E21" s="44">
        <f t="shared" si="1"/>
        <v>142065.3770971467</v>
      </c>
      <c r="F21" s="45">
        <f>L$8</f>
        <v>1.1666666666666667E-2</v>
      </c>
      <c r="G21" s="44">
        <f t="shared" si="0"/>
        <v>1657.4293994667116</v>
      </c>
      <c r="H21" s="44">
        <f t="shared" si="2"/>
        <v>143722.80649661343</v>
      </c>
      <c r="K21" s="57"/>
      <c r="L21" s="8"/>
    </row>
    <row r="22" spans="2:14" x14ac:dyDescent="0.25">
      <c r="B22" s="46">
        <v>16</v>
      </c>
      <c r="C22" s="47">
        <f t="shared" si="3"/>
        <v>143722.80649661343</v>
      </c>
      <c r="D22" s="44">
        <f>L$11</f>
        <v>1500</v>
      </c>
      <c r="E22" s="44">
        <f t="shared" si="1"/>
        <v>145222.80649661343</v>
      </c>
      <c r="F22" s="45">
        <f>L$8</f>
        <v>1.1666666666666667E-2</v>
      </c>
      <c r="G22" s="44">
        <f t="shared" si="0"/>
        <v>1694.2660757938233</v>
      </c>
      <c r="H22" s="44">
        <f t="shared" si="2"/>
        <v>146917.07257240725</v>
      </c>
      <c r="K22" s="57"/>
      <c r="L22" s="8"/>
    </row>
    <row r="23" spans="2:14" ht="15.75" customHeight="1" x14ac:dyDescent="0.25">
      <c r="B23" s="46">
        <v>17</v>
      </c>
      <c r="C23" s="47">
        <f t="shared" si="3"/>
        <v>146917.07257240725</v>
      </c>
      <c r="D23" s="44">
        <f>L$11</f>
        <v>1500</v>
      </c>
      <c r="E23" s="44">
        <f t="shared" si="1"/>
        <v>148417.07257240725</v>
      </c>
      <c r="F23" s="45">
        <f>L$8</f>
        <v>1.1666666666666667E-2</v>
      </c>
      <c r="G23" s="44">
        <f t="shared" si="0"/>
        <v>1731.5325133447514</v>
      </c>
      <c r="H23" s="44">
        <f t="shared" si="2"/>
        <v>150148.605085752</v>
      </c>
      <c r="K23" s="57"/>
      <c r="L23" s="8"/>
    </row>
    <row r="24" spans="2:14" ht="15.75" customHeight="1" x14ac:dyDescent="0.25">
      <c r="B24" s="46">
        <v>18</v>
      </c>
      <c r="C24" s="47">
        <f t="shared" si="3"/>
        <v>150148.605085752</v>
      </c>
      <c r="D24" s="44">
        <f>L$11</f>
        <v>1500</v>
      </c>
      <c r="E24" s="44">
        <f t="shared" si="1"/>
        <v>151648.605085752</v>
      </c>
      <c r="F24" s="45">
        <f>L$8</f>
        <v>1.1666666666666667E-2</v>
      </c>
      <c r="G24" s="44">
        <f t="shared" si="0"/>
        <v>1769.2337260004401</v>
      </c>
      <c r="H24" s="44">
        <f t="shared" si="2"/>
        <v>153417.83881175244</v>
      </c>
      <c r="K24" s="57"/>
      <c r="L24" s="8"/>
    </row>
    <row r="25" spans="2:14" ht="15.75" customHeight="1" x14ac:dyDescent="0.25">
      <c r="B25" s="46">
        <v>19</v>
      </c>
      <c r="C25" s="47">
        <f t="shared" si="3"/>
        <v>153417.83881175244</v>
      </c>
      <c r="D25" s="44">
        <f>L$11</f>
        <v>1500</v>
      </c>
      <c r="E25" s="44">
        <f t="shared" si="1"/>
        <v>154917.83881175244</v>
      </c>
      <c r="F25" s="45">
        <f>L$8</f>
        <v>1.1666666666666667E-2</v>
      </c>
      <c r="G25" s="44">
        <f t="shared" si="0"/>
        <v>1807.3747861371119</v>
      </c>
      <c r="H25" s="44">
        <f t="shared" si="2"/>
        <v>156725.21359788955</v>
      </c>
      <c r="K25" s="57"/>
      <c r="L25" s="8"/>
    </row>
    <row r="26" spans="2:14" ht="15.75" customHeight="1" x14ac:dyDescent="0.25">
      <c r="B26" s="46">
        <v>20</v>
      </c>
      <c r="C26" s="47">
        <f t="shared" si="3"/>
        <v>156725.21359788955</v>
      </c>
      <c r="D26" s="44">
        <f>L$11</f>
        <v>1500</v>
      </c>
      <c r="E26" s="44">
        <f t="shared" si="1"/>
        <v>158225.21359788955</v>
      </c>
      <c r="F26" s="45">
        <f>L$8</f>
        <v>1.1666666666666667E-2</v>
      </c>
      <c r="G26" s="44">
        <f t="shared" si="0"/>
        <v>1845.9608253087115</v>
      </c>
      <c r="H26" s="44">
        <f t="shared" si="2"/>
        <v>160071.17442319827</v>
      </c>
      <c r="K26" s="57"/>
      <c r="L26" s="8"/>
    </row>
    <row r="27" spans="2:14" x14ac:dyDescent="0.25">
      <c r="B27" s="46">
        <v>21</v>
      </c>
      <c r="C27" s="47">
        <f t="shared" si="3"/>
        <v>160071.17442319827</v>
      </c>
      <c r="D27" s="44">
        <f>L$11</f>
        <v>1500</v>
      </c>
      <c r="E27" s="44">
        <f t="shared" si="1"/>
        <v>161571.17442319827</v>
      </c>
      <c r="F27" s="45">
        <f>L$8</f>
        <v>1.1666666666666667E-2</v>
      </c>
      <c r="G27" s="44">
        <f t="shared" si="0"/>
        <v>1884.9970349373132</v>
      </c>
      <c r="H27" s="44">
        <f t="shared" si="2"/>
        <v>163456.17145813559</v>
      </c>
      <c r="K27" s="8"/>
      <c r="L27" s="8"/>
    </row>
    <row r="28" spans="2:14" x14ac:dyDescent="0.25">
      <c r="B28" s="46">
        <v>22</v>
      </c>
      <c r="C28" s="47">
        <f t="shared" si="3"/>
        <v>163456.17145813559</v>
      </c>
      <c r="D28" s="44">
        <f>L$11</f>
        <v>1500</v>
      </c>
      <c r="E28" s="44">
        <f t="shared" si="1"/>
        <v>164956.17145813559</v>
      </c>
      <c r="F28" s="45">
        <f>L$8</f>
        <v>1.1666666666666667E-2</v>
      </c>
      <c r="G28" s="44">
        <f t="shared" si="0"/>
        <v>1924.488667011582</v>
      </c>
      <c r="H28" s="44">
        <f t="shared" si="2"/>
        <v>166880.66012514717</v>
      </c>
      <c r="K28" s="8"/>
      <c r="L28" s="8"/>
    </row>
    <row r="29" spans="2:14" ht="15.75" x14ac:dyDescent="0.25">
      <c r="B29" s="46">
        <v>23</v>
      </c>
      <c r="C29" s="47">
        <f t="shared" si="3"/>
        <v>166880.66012514717</v>
      </c>
      <c r="D29" s="44">
        <f>L$11</f>
        <v>1500</v>
      </c>
      <c r="E29" s="44">
        <f t="shared" si="1"/>
        <v>168380.66012514717</v>
      </c>
      <c r="F29" s="45">
        <f>L$8</f>
        <v>1.1666666666666667E-2</v>
      </c>
      <c r="G29" s="44">
        <f t="shared" si="0"/>
        <v>1964.4410347933838</v>
      </c>
      <c r="H29" s="44">
        <f t="shared" si="2"/>
        <v>170345.10115994056</v>
      </c>
      <c r="K29" s="30"/>
      <c r="L29" s="8"/>
    </row>
    <row r="30" spans="2:14" x14ac:dyDescent="0.25">
      <c r="B30" s="46">
        <v>24</v>
      </c>
      <c r="C30" s="47">
        <f t="shared" si="3"/>
        <v>170345.10115994056</v>
      </c>
      <c r="D30" s="44">
        <f>L$11</f>
        <v>1500</v>
      </c>
      <c r="E30" s="44">
        <f t="shared" si="1"/>
        <v>171845.10115994056</v>
      </c>
      <c r="F30" s="45">
        <f>L$8</f>
        <v>1.1666666666666667E-2</v>
      </c>
      <c r="G30" s="44">
        <f t="shared" si="0"/>
        <v>2004.85951353264</v>
      </c>
      <c r="H30" s="44">
        <f t="shared" si="2"/>
        <v>173849.96067347319</v>
      </c>
      <c r="K30" s="8"/>
      <c r="L30" s="26"/>
    </row>
    <row r="31" spans="2:14" x14ac:dyDescent="0.25">
      <c r="B31" s="46">
        <v>25</v>
      </c>
      <c r="C31" s="47">
        <f t="shared" si="3"/>
        <v>173849.96067347319</v>
      </c>
      <c r="D31" s="44">
        <f>L$11</f>
        <v>1500</v>
      </c>
      <c r="E31" s="44">
        <f t="shared" si="1"/>
        <v>175349.96067347319</v>
      </c>
      <c r="F31" s="45">
        <f>L$8</f>
        <v>1.1666666666666667E-2</v>
      </c>
      <c r="G31" s="44">
        <f t="shared" si="0"/>
        <v>2045.7495411905206</v>
      </c>
      <c r="H31" s="44">
        <f t="shared" si="2"/>
        <v>177395.7102146637</v>
      </c>
      <c r="K31" s="8"/>
      <c r="L31" s="8"/>
    </row>
    <row r="32" spans="2:14" s="1" customFormat="1" x14ac:dyDescent="0.25">
      <c r="B32" s="46">
        <v>26</v>
      </c>
      <c r="C32" s="47">
        <f t="shared" si="3"/>
        <v>177395.7102146637</v>
      </c>
      <c r="D32" s="44">
        <f>L$11</f>
        <v>1500</v>
      </c>
      <c r="E32" s="44">
        <f t="shared" si="1"/>
        <v>178895.7102146637</v>
      </c>
      <c r="F32" s="45">
        <f>L$8</f>
        <v>1.1666666666666667E-2</v>
      </c>
      <c r="G32" s="44">
        <f t="shared" si="0"/>
        <v>2087.1166191710768</v>
      </c>
      <c r="H32" s="44">
        <f t="shared" si="2"/>
        <v>180982.82683383478</v>
      </c>
      <c r="K32" s="8"/>
      <c r="L32" s="8"/>
    </row>
    <row r="33" spans="2:12" s="1" customFormat="1" ht="15.75" x14ac:dyDescent="0.25">
      <c r="B33" s="46">
        <v>27</v>
      </c>
      <c r="C33" s="47">
        <f t="shared" si="3"/>
        <v>180982.82683383478</v>
      </c>
      <c r="D33" s="44">
        <f>L$11</f>
        <v>1500</v>
      </c>
      <c r="E33" s="44">
        <f t="shared" si="1"/>
        <v>182482.82683383478</v>
      </c>
      <c r="F33" s="45">
        <f>L$8</f>
        <v>1.1666666666666667E-2</v>
      </c>
      <c r="G33" s="44">
        <f t="shared" si="0"/>
        <v>2128.9663130614058</v>
      </c>
      <c r="H33" s="44">
        <f t="shared" si="2"/>
        <v>184611.79314689618</v>
      </c>
      <c r="K33" s="25"/>
      <c r="L33" s="26"/>
    </row>
    <row r="34" spans="2:12" s="1" customFormat="1" x14ac:dyDescent="0.25">
      <c r="B34" s="46">
        <v>28</v>
      </c>
      <c r="C34" s="47">
        <f t="shared" si="3"/>
        <v>184611.79314689618</v>
      </c>
      <c r="D34" s="44">
        <f>L$11</f>
        <v>1500</v>
      </c>
      <c r="E34" s="44">
        <f t="shared" si="1"/>
        <v>186111.79314689618</v>
      </c>
      <c r="F34" s="45">
        <f>L$8</f>
        <v>1.1666666666666667E-2</v>
      </c>
      <c r="G34" s="44">
        <f t="shared" si="0"/>
        <v>2171.3042533804555</v>
      </c>
      <c r="H34" s="44">
        <f t="shared" si="2"/>
        <v>188283.09740027663</v>
      </c>
      <c r="K34" s="28"/>
      <c r="L34" s="8"/>
    </row>
    <row r="35" spans="2:12" s="1" customFormat="1" x14ac:dyDescent="0.25">
      <c r="B35" s="46">
        <v>29</v>
      </c>
      <c r="C35" s="47">
        <f t="shared" si="3"/>
        <v>188283.09740027663</v>
      </c>
      <c r="D35" s="44">
        <f>L$11</f>
        <v>1500</v>
      </c>
      <c r="E35" s="44">
        <f t="shared" si="1"/>
        <v>189783.09740027663</v>
      </c>
      <c r="F35" s="45">
        <f>L$8</f>
        <v>1.1666666666666667E-2</v>
      </c>
      <c r="G35" s="44">
        <f t="shared" si="0"/>
        <v>2214.1361363365609</v>
      </c>
      <c r="H35" s="44">
        <f t="shared" si="2"/>
        <v>191997.2335366132</v>
      </c>
      <c r="K35" s="28"/>
      <c r="L35" s="8"/>
    </row>
    <row r="36" spans="2:12" s="1" customFormat="1" x14ac:dyDescent="0.25">
      <c r="B36" s="46">
        <v>30</v>
      </c>
      <c r="C36" s="47">
        <f t="shared" si="3"/>
        <v>191997.2335366132</v>
      </c>
      <c r="D36" s="44">
        <f>L$11</f>
        <v>1500</v>
      </c>
      <c r="E36" s="44">
        <f t="shared" si="1"/>
        <v>193497.2335366132</v>
      </c>
      <c r="F36" s="45">
        <f>L$8</f>
        <v>1.1666666666666667E-2</v>
      </c>
      <c r="G36" s="44">
        <f t="shared" si="0"/>
        <v>2257.467724593821</v>
      </c>
      <c r="H36" s="44">
        <f t="shared" si="2"/>
        <v>195754.70126120702</v>
      </c>
      <c r="K36" s="8"/>
      <c r="L36" s="8"/>
    </row>
    <row r="37" spans="2:12" s="1" customFormat="1" x14ac:dyDescent="0.25">
      <c r="B37" s="46">
        <v>31</v>
      </c>
      <c r="C37" s="47">
        <f t="shared" si="3"/>
        <v>195754.70126120702</v>
      </c>
      <c r="D37" s="44">
        <f>L$11</f>
        <v>1500</v>
      </c>
      <c r="E37" s="44">
        <f t="shared" si="1"/>
        <v>197254.70126120702</v>
      </c>
      <c r="F37" s="45">
        <f>L$8</f>
        <v>1.1666666666666667E-2</v>
      </c>
      <c r="G37" s="44">
        <f t="shared" si="0"/>
        <v>2301.3048480474154</v>
      </c>
      <c r="H37" s="44">
        <f t="shared" si="2"/>
        <v>199556.00610925443</v>
      </c>
      <c r="K37" s="8"/>
      <c r="L37" s="8"/>
    </row>
    <row r="38" spans="2:12" s="1" customFormat="1" x14ac:dyDescent="0.25">
      <c r="B38" s="46">
        <v>32</v>
      </c>
      <c r="C38" s="47">
        <f t="shared" si="3"/>
        <v>199556.00610925443</v>
      </c>
      <c r="D38" s="44">
        <f>L$11</f>
        <v>1500</v>
      </c>
      <c r="E38" s="44">
        <f t="shared" si="1"/>
        <v>201056.00610925443</v>
      </c>
      <c r="F38" s="45">
        <f>L$8</f>
        <v>1.1666666666666667E-2</v>
      </c>
      <c r="G38" s="44">
        <f t="shared" si="0"/>
        <v>2345.6534046079687</v>
      </c>
      <c r="H38" s="44">
        <f t="shared" si="2"/>
        <v>203401.6595138624</v>
      </c>
      <c r="K38" s="8"/>
      <c r="L38" s="8"/>
    </row>
    <row r="39" spans="2:12" s="1" customFormat="1" x14ac:dyDescent="0.25">
      <c r="B39" s="46">
        <v>33</v>
      </c>
      <c r="C39" s="47">
        <f t="shared" si="3"/>
        <v>203401.6595138624</v>
      </c>
      <c r="D39" s="44">
        <f>L$11</f>
        <v>1500</v>
      </c>
      <c r="E39" s="44">
        <f t="shared" si="1"/>
        <v>204901.6595138624</v>
      </c>
      <c r="F39" s="45">
        <f>L$8</f>
        <v>1.1666666666666667E-2</v>
      </c>
      <c r="G39" s="44">
        <f t="shared" si="0"/>
        <v>2390.5193609950616</v>
      </c>
      <c r="H39" s="44">
        <f t="shared" si="2"/>
        <v>207292.17887485746</v>
      </c>
      <c r="K39" s="8"/>
      <c r="L39" s="8"/>
    </row>
    <row r="40" spans="2:12" s="1" customFormat="1" x14ac:dyDescent="0.25">
      <c r="B40" s="46">
        <v>34</v>
      </c>
      <c r="C40" s="47">
        <f t="shared" si="3"/>
        <v>207292.17887485746</v>
      </c>
      <c r="D40" s="44">
        <f>L$11</f>
        <v>1500</v>
      </c>
      <c r="E40" s="44">
        <f t="shared" si="1"/>
        <v>208792.17887485746</v>
      </c>
      <c r="F40" s="45">
        <f>L$8</f>
        <v>1.1666666666666667E-2</v>
      </c>
      <c r="G40" s="44">
        <f t="shared" si="0"/>
        <v>2435.908753540004</v>
      </c>
      <c r="H40" s="44">
        <f t="shared" si="2"/>
        <v>211228.08762839748</v>
      </c>
      <c r="K40" s="8"/>
      <c r="L40" s="8"/>
    </row>
    <row r="41" spans="2:12" s="1" customFormat="1" x14ac:dyDescent="0.25">
      <c r="B41" s="46">
        <v>35</v>
      </c>
      <c r="C41" s="47">
        <f t="shared" si="3"/>
        <v>211228.08762839748</v>
      </c>
      <c r="D41" s="44">
        <f>L$11</f>
        <v>1500</v>
      </c>
      <c r="E41" s="44">
        <f t="shared" si="1"/>
        <v>212728.08762839748</v>
      </c>
      <c r="F41" s="45">
        <f>L$8</f>
        <v>1.1666666666666667E-2</v>
      </c>
      <c r="G41" s="44">
        <f t="shared" si="0"/>
        <v>2481.8276889979707</v>
      </c>
      <c r="H41" s="44">
        <f t="shared" si="2"/>
        <v>215209.91531739544</v>
      </c>
      <c r="K41" s="28"/>
      <c r="L41" s="8"/>
    </row>
    <row r="42" spans="2:12" s="1" customFormat="1" x14ac:dyDescent="0.25">
      <c r="B42" s="46">
        <v>36</v>
      </c>
      <c r="C42" s="47">
        <f t="shared" si="3"/>
        <v>215209.91531739544</v>
      </c>
      <c r="D42" s="44">
        <f>L$11</f>
        <v>1500</v>
      </c>
      <c r="E42" s="44">
        <f t="shared" si="1"/>
        <v>216709.91531739544</v>
      </c>
      <c r="F42" s="45">
        <f>L$8</f>
        <v>1.1666666666666667E-2</v>
      </c>
      <c r="G42" s="44">
        <f t="shared" si="0"/>
        <v>2528.2823453696137</v>
      </c>
      <c r="H42" s="44">
        <f t="shared" si="2"/>
        <v>219238.19766276504</v>
      </c>
      <c r="K42" s="8"/>
      <c r="L42" s="8"/>
    </row>
    <row r="43" spans="2:12" s="1" customFormat="1" ht="15.75" x14ac:dyDescent="0.25">
      <c r="B43" s="46">
        <v>37</v>
      </c>
      <c r="C43" s="47">
        <f t="shared" si="3"/>
        <v>219238.19766276504</v>
      </c>
      <c r="D43" s="44">
        <f>L$11</f>
        <v>1500</v>
      </c>
      <c r="E43" s="44">
        <f t="shared" si="1"/>
        <v>220738.19766276504</v>
      </c>
      <c r="F43" s="45">
        <f>L$8</f>
        <v>1.1666666666666667E-2</v>
      </c>
      <c r="G43" s="44">
        <f t="shared" si="0"/>
        <v>2575.2789727322588</v>
      </c>
      <c r="H43" s="44">
        <f t="shared" si="2"/>
        <v>223313.4766354973</v>
      </c>
      <c r="K43" s="25"/>
      <c r="L43" s="8"/>
    </row>
    <row r="44" spans="2:12" s="1" customFormat="1" ht="15.75" x14ac:dyDescent="0.25">
      <c r="B44" s="46">
        <v>38</v>
      </c>
      <c r="C44" s="47">
        <f t="shared" si="3"/>
        <v>223313.4766354973</v>
      </c>
      <c r="D44" s="44">
        <f>L$11</f>
        <v>1500</v>
      </c>
      <c r="E44" s="44">
        <f t="shared" si="1"/>
        <v>224813.4766354973</v>
      </c>
      <c r="F44" s="45">
        <f>L$8</f>
        <v>1.1666666666666667E-2</v>
      </c>
      <c r="G44" s="44">
        <f t="shared" si="0"/>
        <v>2622.8238940808019</v>
      </c>
      <c r="H44" s="44">
        <f t="shared" si="2"/>
        <v>227436.30052957809</v>
      </c>
      <c r="K44" s="25"/>
      <c r="L44" s="8"/>
    </row>
    <row r="45" spans="2:12" s="1" customFormat="1" ht="15.75" x14ac:dyDescent="0.25">
      <c r="B45" s="46">
        <v>39</v>
      </c>
      <c r="C45" s="47">
        <f t="shared" si="3"/>
        <v>227436.30052957809</v>
      </c>
      <c r="D45" s="44">
        <f>L$11</f>
        <v>1500</v>
      </c>
      <c r="E45" s="44">
        <f t="shared" si="1"/>
        <v>228936.30052957809</v>
      </c>
      <c r="F45" s="45">
        <f>L$8</f>
        <v>1.1666666666666667E-2</v>
      </c>
      <c r="G45" s="44">
        <f t="shared" si="0"/>
        <v>2670.9235061784111</v>
      </c>
      <c r="H45" s="44">
        <f t="shared" si="2"/>
        <v>231607.22403575649</v>
      </c>
      <c r="K45" s="25"/>
      <c r="L45" s="8"/>
    </row>
    <row r="46" spans="2:12" s="1" customFormat="1" ht="15.75" x14ac:dyDescent="0.25">
      <c r="B46" s="46">
        <v>40</v>
      </c>
      <c r="C46" s="47">
        <f t="shared" si="3"/>
        <v>231607.22403575649</v>
      </c>
      <c r="D46" s="44">
        <f>L$11</f>
        <v>1500</v>
      </c>
      <c r="E46" s="44">
        <f t="shared" si="1"/>
        <v>233107.22403575649</v>
      </c>
      <c r="F46" s="45">
        <f>L$8</f>
        <v>1.1666666666666667E-2</v>
      </c>
      <c r="G46" s="44">
        <f t="shared" si="0"/>
        <v>2719.5842804171593</v>
      </c>
      <c r="H46" s="44">
        <f t="shared" si="2"/>
        <v>235826.80831617364</v>
      </c>
      <c r="K46" s="30"/>
      <c r="L46" s="8"/>
    </row>
    <row r="47" spans="2:12" s="1" customFormat="1" ht="15.75" x14ac:dyDescent="0.25">
      <c r="B47" s="46">
        <v>41</v>
      </c>
      <c r="C47" s="47">
        <f t="shared" si="3"/>
        <v>235826.80831617364</v>
      </c>
      <c r="D47" s="44">
        <f>L$11</f>
        <v>1500</v>
      </c>
      <c r="E47" s="44">
        <f t="shared" si="1"/>
        <v>237326.80831617364</v>
      </c>
      <c r="F47" s="45">
        <f>L$8</f>
        <v>1.1666666666666667E-2</v>
      </c>
      <c r="G47" s="44">
        <f t="shared" si="0"/>
        <v>2768.8127636886925</v>
      </c>
      <c r="H47" s="44">
        <f t="shared" si="2"/>
        <v>240095.62107986232</v>
      </c>
      <c r="K47" s="25"/>
      <c r="L47" s="8"/>
    </row>
    <row r="48" spans="2:12" s="1" customFormat="1" ht="15.75" x14ac:dyDescent="0.25">
      <c r="B48" s="46">
        <v>42</v>
      </c>
      <c r="C48" s="47">
        <f t="shared" si="3"/>
        <v>240095.62107986232</v>
      </c>
      <c r="D48" s="44">
        <f>L$11</f>
        <v>1500</v>
      </c>
      <c r="E48" s="44">
        <f t="shared" si="1"/>
        <v>241595.62107986232</v>
      </c>
      <c r="F48" s="45">
        <f>L$8</f>
        <v>1.1666666666666667E-2</v>
      </c>
      <c r="G48" s="44">
        <f t="shared" si="0"/>
        <v>2818.6155792650607</v>
      </c>
      <c r="H48" s="44">
        <f t="shared" si="2"/>
        <v>244414.23665912737</v>
      </c>
      <c r="K48" s="25"/>
      <c r="L48" s="8"/>
    </row>
    <row r="49" spans="2:12" s="1" customFormat="1" ht="15.75" x14ac:dyDescent="0.25">
      <c r="B49" s="46">
        <v>43</v>
      </c>
      <c r="C49" s="47">
        <f t="shared" si="3"/>
        <v>244414.23665912737</v>
      </c>
      <c r="D49" s="44">
        <f>L$11</f>
        <v>1500</v>
      </c>
      <c r="E49" s="44">
        <f t="shared" si="1"/>
        <v>245914.23665912737</v>
      </c>
      <c r="F49" s="45">
        <f>L$8</f>
        <v>1.1666666666666667E-2</v>
      </c>
      <c r="G49" s="44">
        <f t="shared" si="0"/>
        <v>2868.9994276898196</v>
      </c>
      <c r="H49" s="44">
        <f t="shared" si="2"/>
        <v>248783.2360868172</v>
      </c>
      <c r="K49" s="25"/>
      <c r="L49" s="8"/>
    </row>
    <row r="50" spans="2:12" s="1" customFormat="1" x14ac:dyDescent="0.25">
      <c r="B50" s="46">
        <v>44</v>
      </c>
      <c r="C50" s="47">
        <f t="shared" si="3"/>
        <v>248783.2360868172</v>
      </c>
      <c r="D50" s="44">
        <f>L$11</f>
        <v>1500</v>
      </c>
      <c r="E50" s="44">
        <f t="shared" si="1"/>
        <v>250283.2360868172</v>
      </c>
      <c r="F50" s="45">
        <f>L$8</f>
        <v>1.1666666666666667E-2</v>
      </c>
      <c r="G50" s="44">
        <f t="shared" si="0"/>
        <v>2919.9710876795339</v>
      </c>
      <c r="H50" s="44">
        <f t="shared" si="2"/>
        <v>253203.20717449673</v>
      </c>
      <c r="K50" s="8"/>
      <c r="L50" s="26"/>
    </row>
    <row r="51" spans="2:12" s="1" customFormat="1" ht="15.75" x14ac:dyDescent="0.25">
      <c r="B51" s="46">
        <v>45</v>
      </c>
      <c r="C51" s="47">
        <f t="shared" si="3"/>
        <v>253203.20717449673</v>
      </c>
      <c r="D51" s="44">
        <f>L$11</f>
        <v>1500</v>
      </c>
      <c r="E51" s="44">
        <f t="shared" si="1"/>
        <v>254703.20717449673</v>
      </c>
      <c r="F51" s="45">
        <f>L$8</f>
        <v>1.1666666666666667E-2</v>
      </c>
      <c r="G51" s="44">
        <f t="shared" si="0"/>
        <v>2971.5374170357954</v>
      </c>
      <c r="H51" s="44">
        <f t="shared" si="2"/>
        <v>257674.74459153251</v>
      </c>
      <c r="K51" s="25"/>
      <c r="L51" s="26"/>
    </row>
    <row r="52" spans="2:12" s="1" customFormat="1" ht="15.75" x14ac:dyDescent="0.25">
      <c r="B52" s="46">
        <v>46</v>
      </c>
      <c r="C52" s="47">
        <f t="shared" si="3"/>
        <v>257674.74459153251</v>
      </c>
      <c r="D52" s="44">
        <f>L$11</f>
        <v>1500</v>
      </c>
      <c r="E52" s="44">
        <f t="shared" si="1"/>
        <v>259174.74459153251</v>
      </c>
      <c r="F52" s="45">
        <f>L$8</f>
        <v>1.1666666666666667E-2</v>
      </c>
      <c r="G52" s="44">
        <f t="shared" si="0"/>
        <v>3023.7053535678792</v>
      </c>
      <c r="H52" s="44">
        <f t="shared" si="2"/>
        <v>262198.44994510041</v>
      </c>
      <c r="K52" s="25"/>
      <c r="L52" s="26"/>
    </row>
    <row r="53" spans="2:12" s="1" customFormat="1" x14ac:dyDescent="0.25">
      <c r="B53" s="46">
        <v>47</v>
      </c>
      <c r="C53" s="47">
        <f t="shared" si="3"/>
        <v>262198.44994510041</v>
      </c>
      <c r="D53" s="44">
        <f>L$11</f>
        <v>1500</v>
      </c>
      <c r="E53" s="44">
        <f t="shared" si="1"/>
        <v>263698.44994510041</v>
      </c>
      <c r="F53" s="45">
        <f>L$8</f>
        <v>1.1666666666666667E-2</v>
      </c>
      <c r="G53" s="44">
        <f t="shared" si="0"/>
        <v>3076.4819160261713</v>
      </c>
      <c r="H53" s="44">
        <f t="shared" si="2"/>
        <v>266774.93186112656</v>
      </c>
      <c r="K53" s="8"/>
      <c r="L53" s="29"/>
    </row>
    <row r="54" spans="2:12" s="1" customFormat="1" x14ac:dyDescent="0.25">
      <c r="B54" s="46">
        <v>48</v>
      </c>
      <c r="C54" s="47">
        <f t="shared" si="3"/>
        <v>266774.93186112656</v>
      </c>
      <c r="D54" s="44">
        <f>L$11</f>
        <v>1500</v>
      </c>
      <c r="E54" s="44">
        <f t="shared" si="1"/>
        <v>268274.93186112656</v>
      </c>
      <c r="F54" s="45">
        <f>L$8</f>
        <v>1.1666666666666667E-2</v>
      </c>
      <c r="G54" s="48">
        <f t="shared" si="0"/>
        <v>3129.8742050464766</v>
      </c>
      <c r="H54" s="44">
        <f t="shared" si="2"/>
        <v>271404.80606617301</v>
      </c>
      <c r="K54" s="8"/>
      <c r="L54" s="8"/>
    </row>
    <row r="55" spans="2:12" s="1" customFormat="1" ht="15.75" thickBot="1" x14ac:dyDescent="0.3">
      <c r="B55" s="49"/>
      <c r="C55" s="50"/>
      <c r="D55" s="51">
        <f>SUM(D7:D54)</f>
        <v>72000</v>
      </c>
      <c r="E55" s="50"/>
      <c r="F55" s="52"/>
      <c r="G55" s="51">
        <f>SUM(G7:G54)</f>
        <v>99404.806066173085</v>
      </c>
      <c r="H55" s="50"/>
      <c r="K55" s="8"/>
      <c r="L55" s="8"/>
    </row>
    <row r="56" spans="2:12" s="1" customFormat="1" ht="15.75" thickTop="1" x14ac:dyDescent="0.25">
      <c r="B56" s="6"/>
      <c r="C56" s="12"/>
      <c r="D56" s="13"/>
      <c r="E56" s="12"/>
      <c r="F56" s="14"/>
      <c r="G56" s="12"/>
      <c r="H56" s="12"/>
      <c r="K56" s="28"/>
      <c r="L56" s="8"/>
    </row>
    <row r="57" spans="2:12" x14ac:dyDescent="0.25">
      <c r="K57" s="28"/>
      <c r="L57" s="8"/>
    </row>
    <row r="58" spans="2:12" ht="18.75" x14ac:dyDescent="0.3">
      <c r="B58" s="10"/>
      <c r="C58" s="10" t="s">
        <v>13</v>
      </c>
      <c r="D58" s="10"/>
      <c r="E58" s="10"/>
      <c r="F58" s="10"/>
      <c r="G58" s="7"/>
      <c r="K58" s="8"/>
      <c r="L58" s="8"/>
    </row>
    <row r="59" spans="2:12" x14ac:dyDescent="0.25">
      <c r="B59" s="8"/>
      <c r="C59" s="42" t="s">
        <v>4</v>
      </c>
      <c r="D59" s="42"/>
      <c r="E59" s="11">
        <f>L5</f>
        <v>100000</v>
      </c>
      <c r="F59" s="8"/>
      <c r="G59" s="8"/>
      <c r="K59" s="8"/>
      <c r="L59" s="8"/>
    </row>
    <row r="60" spans="2:12" x14ac:dyDescent="0.25">
      <c r="B60" s="8"/>
      <c r="C60" s="42" t="s">
        <v>14</v>
      </c>
      <c r="D60" s="42"/>
      <c r="E60" s="11">
        <f>D55</f>
        <v>72000</v>
      </c>
      <c r="F60" s="8"/>
      <c r="G60" s="9"/>
      <c r="K60" s="8"/>
      <c r="L60" s="8"/>
    </row>
    <row r="61" spans="2:12" x14ac:dyDescent="0.25">
      <c r="B61" s="8"/>
      <c r="C61" s="42" t="s">
        <v>15</v>
      </c>
      <c r="D61" s="42"/>
      <c r="E61" s="2">
        <f>G55</f>
        <v>99404.806066173085</v>
      </c>
      <c r="F61" s="8"/>
      <c r="G61" s="8"/>
      <c r="K61" s="8"/>
      <c r="L61" s="8"/>
    </row>
    <row r="62" spans="2:12" x14ac:dyDescent="0.25">
      <c r="C62" s="42" t="s">
        <v>9</v>
      </c>
      <c r="D62" s="42"/>
      <c r="E62" s="2">
        <f>H54</f>
        <v>271404.80606617301</v>
      </c>
      <c r="K62" s="8"/>
      <c r="L62" s="8"/>
    </row>
    <row r="63" spans="2:12" x14ac:dyDescent="0.25">
      <c r="K63" s="28"/>
      <c r="L63" s="8"/>
    </row>
    <row r="64" spans="2:12" x14ac:dyDescent="0.25">
      <c r="C64" s="15" t="s">
        <v>17</v>
      </c>
      <c r="K64" s="8"/>
      <c r="L64" s="8"/>
    </row>
    <row r="65" spans="3:16" ht="15.75" x14ac:dyDescent="0.25">
      <c r="C65" s="15" t="s">
        <v>18</v>
      </c>
      <c r="K65" s="25"/>
      <c r="L65" s="8"/>
    </row>
    <row r="66" spans="3:16" ht="15.75" x14ac:dyDescent="0.25">
      <c r="K66" s="25"/>
      <c r="L66" s="8"/>
    </row>
    <row r="67" spans="3:16" ht="15.75" x14ac:dyDescent="0.25">
      <c r="K67" s="25"/>
      <c r="L67" s="8"/>
    </row>
    <row r="68" spans="3:16" ht="15.75" x14ac:dyDescent="0.25">
      <c r="K68" s="30"/>
      <c r="L68" s="8"/>
    </row>
    <row r="69" spans="3:16" ht="15.75" x14ac:dyDescent="0.25">
      <c r="K69" s="25"/>
      <c r="L69" s="8"/>
    </row>
    <row r="70" spans="3:16" ht="15.75" x14ac:dyDescent="0.25">
      <c r="K70" s="25"/>
      <c r="L70" s="8"/>
    </row>
    <row r="71" spans="3:16" ht="15.75" x14ac:dyDescent="0.25">
      <c r="K71" s="30"/>
      <c r="L71" s="8"/>
    </row>
    <row r="72" spans="3:16" x14ac:dyDescent="0.25">
      <c r="K72" s="8"/>
      <c r="L72" s="26"/>
    </row>
    <row r="73" spans="3:16" ht="15.75" x14ac:dyDescent="0.25">
      <c r="K73" s="25"/>
      <c r="L73" s="26"/>
    </row>
    <row r="74" spans="3:16" x14ac:dyDescent="0.25">
      <c r="K74" s="8"/>
      <c r="L74" s="29"/>
    </row>
    <row r="75" spans="3:16" x14ac:dyDescent="0.25">
      <c r="K75" s="8"/>
      <c r="L75" s="8"/>
    </row>
    <row r="76" spans="3:16" x14ac:dyDescent="0.25">
      <c r="K76" s="8"/>
      <c r="L76" s="8"/>
    </row>
    <row r="77" spans="3:16" x14ac:dyDescent="0.25">
      <c r="K77" s="28"/>
      <c r="L77" s="8"/>
      <c r="M77" s="1"/>
      <c r="N77" s="1"/>
      <c r="O77" s="1"/>
      <c r="P77" s="1"/>
    </row>
    <row r="78" spans="3:16" x14ac:dyDescent="0.25">
      <c r="K78" s="8"/>
      <c r="L78" s="8"/>
      <c r="M78" s="1"/>
      <c r="N78" s="1"/>
      <c r="O78" s="1"/>
      <c r="P78" s="1"/>
    </row>
    <row r="79" spans="3:16" x14ac:dyDescent="0.25">
      <c r="K79" s="8"/>
      <c r="L79" s="8"/>
      <c r="M79" s="16">
        <v>180000</v>
      </c>
      <c r="N79" s="1"/>
      <c r="O79" s="1"/>
      <c r="P79" s="1"/>
    </row>
    <row r="80" spans="3:16" x14ac:dyDescent="0.25">
      <c r="K80" s="8"/>
      <c r="L80" s="8"/>
      <c r="M80" s="16">
        <v>600000</v>
      </c>
      <c r="N80" s="1" t="s">
        <v>19</v>
      </c>
      <c r="O80" s="1"/>
      <c r="P80" s="1"/>
    </row>
    <row r="81" spans="11:16" x14ac:dyDescent="0.25">
      <c r="K81" s="8"/>
      <c r="L81" s="8"/>
      <c r="M81" s="16">
        <v>650000</v>
      </c>
      <c r="N81" s="1" t="s">
        <v>20</v>
      </c>
      <c r="O81" s="1"/>
      <c r="P81" s="1"/>
    </row>
    <row r="82" spans="11:16" x14ac:dyDescent="0.25">
      <c r="K82" s="8"/>
      <c r="L82" s="8"/>
      <c r="M82" s="16">
        <v>1500000</v>
      </c>
      <c r="N82" s="1" t="s">
        <v>21</v>
      </c>
      <c r="O82" s="1"/>
      <c r="P82" s="1"/>
    </row>
    <row r="83" spans="11:16" s="1" customFormat="1" x14ac:dyDescent="0.25">
      <c r="K83" s="8"/>
      <c r="L83" s="8"/>
      <c r="M83" s="16">
        <v>80000</v>
      </c>
    </row>
    <row r="84" spans="11:16" s="1" customFormat="1" x14ac:dyDescent="0.25">
      <c r="K84" s="8"/>
      <c r="L84" s="8"/>
    </row>
    <row r="85" spans="11:16" s="1" customFormat="1" x14ac:dyDescent="0.25">
      <c r="K85" s="8"/>
      <c r="L85" s="8"/>
    </row>
    <row r="86" spans="11:16" x14ac:dyDescent="0.25">
      <c r="K86" s="8"/>
      <c r="L86" s="8"/>
      <c r="M86" s="1"/>
      <c r="N86" s="1"/>
      <c r="O86" s="1"/>
      <c r="P86" s="1"/>
    </row>
    <row r="87" spans="11:16" x14ac:dyDescent="0.25">
      <c r="K87" s="8"/>
      <c r="L87" s="8"/>
      <c r="M87" s="1"/>
      <c r="N87" s="1"/>
      <c r="O87" s="1"/>
      <c r="P87" s="1"/>
    </row>
    <row r="88" spans="11:16" x14ac:dyDescent="0.25">
      <c r="K88" s="8"/>
      <c r="L88" s="8"/>
      <c r="M88" s="16">
        <v>50000</v>
      </c>
      <c r="N88" s="1"/>
      <c r="O88" s="1"/>
      <c r="P88" s="1"/>
    </row>
    <row r="89" spans="11:16" ht="15.75" x14ac:dyDescent="0.25">
      <c r="K89" s="25"/>
      <c r="L89" s="8"/>
      <c r="M89" s="16"/>
      <c r="N89" s="1"/>
      <c r="O89" s="1"/>
      <c r="P89" s="1"/>
    </row>
    <row r="90" spans="11:16" ht="15.75" x14ac:dyDescent="0.25">
      <c r="K90" s="25"/>
      <c r="L90" s="8"/>
      <c r="M90" s="16"/>
      <c r="N90" s="1"/>
      <c r="O90" s="1"/>
      <c r="P90" s="1"/>
    </row>
    <row r="91" spans="11:16" ht="16.5" thickBot="1" x14ac:dyDescent="0.3">
      <c r="K91" s="25"/>
      <c r="L91" s="8"/>
      <c r="M91" s="18">
        <f>SUM(M88:M90)</f>
        <v>50000</v>
      </c>
      <c r="N91" s="1"/>
      <c r="O91" s="1"/>
      <c r="P91" s="1"/>
    </row>
    <row r="92" spans="11:16" ht="16.5" thickTop="1" x14ac:dyDescent="0.25">
      <c r="K92" s="25"/>
      <c r="L92" s="8"/>
      <c r="M92" s="19">
        <v>30000</v>
      </c>
      <c r="N92" s="1"/>
      <c r="O92" s="1"/>
      <c r="P92" s="1"/>
    </row>
    <row r="93" spans="11:16" ht="15.75" x14ac:dyDescent="0.25">
      <c r="K93" s="25"/>
      <c r="L93" s="8"/>
      <c r="M93" s="1"/>
      <c r="N93" s="1"/>
      <c r="O93" s="1"/>
      <c r="P93" s="1"/>
    </row>
    <row r="94" spans="11:16" ht="15.75" x14ac:dyDescent="0.25">
      <c r="K94" s="25"/>
      <c r="L94" s="8"/>
      <c r="M94" s="1"/>
      <c r="N94" s="1"/>
      <c r="O94" s="1"/>
      <c r="P94" s="1"/>
    </row>
    <row r="95" spans="11:16" ht="15.75" x14ac:dyDescent="0.25">
      <c r="K95" s="25"/>
      <c r="L95" s="8"/>
      <c r="M95" s="1"/>
      <c r="N95" s="1"/>
      <c r="O95" s="1"/>
      <c r="P95" s="1"/>
    </row>
    <row r="96" spans="11:16" x14ac:dyDescent="0.25">
      <c r="K96" s="8"/>
      <c r="L96" s="26"/>
      <c r="M96" s="16">
        <v>100000</v>
      </c>
      <c r="N96" s="24">
        <v>0.14000000000000001</v>
      </c>
      <c r="O96" s="17">
        <f>M96*N96</f>
        <v>14000.000000000002</v>
      </c>
      <c r="P96" s="17">
        <f>O96/12</f>
        <v>1166.6666666666667</v>
      </c>
    </row>
    <row r="97" spans="11:16" ht="15.75" x14ac:dyDescent="0.25">
      <c r="K97" s="30"/>
      <c r="L97" s="26"/>
      <c r="M97" s="16"/>
      <c r="N97" s="20"/>
      <c r="O97" s="17">
        <f t="shared" ref="O97:O98" si="4">M97*N97</f>
        <v>0</v>
      </c>
      <c r="P97" s="17">
        <f t="shared" ref="P97:P98" si="5">O97/12</f>
        <v>0</v>
      </c>
    </row>
    <row r="98" spans="11:16" ht="15.75" x14ac:dyDescent="0.25">
      <c r="K98" s="25"/>
      <c r="L98" s="26"/>
      <c r="M98" s="16">
        <v>30000</v>
      </c>
      <c r="N98" s="20">
        <v>0.6</v>
      </c>
      <c r="O98" s="17">
        <f t="shared" si="4"/>
        <v>18000</v>
      </c>
      <c r="P98" s="17">
        <f t="shared" si="5"/>
        <v>1500</v>
      </c>
    </row>
    <row r="99" spans="11:16" ht="15.75" thickBot="1" x14ac:dyDescent="0.3">
      <c r="K99" s="8"/>
      <c r="L99" s="29"/>
      <c r="M99" s="21">
        <f>SUM(M96:M98)</f>
        <v>130000</v>
      </c>
      <c r="N99" s="22">
        <f>O99/M99</f>
        <v>0.24615384615384617</v>
      </c>
      <c r="O99" s="23">
        <f>SUM(O96:O98)</f>
        <v>32000</v>
      </c>
      <c r="P99" s="23">
        <f>SUM(P96:P98)</f>
        <v>2666.666666666667</v>
      </c>
    </row>
    <row r="100" spans="11:16" ht="15.75" thickTop="1" x14ac:dyDescent="0.25">
      <c r="K100" s="8"/>
      <c r="L100" s="8"/>
    </row>
    <row r="101" spans="11:16" x14ac:dyDescent="0.25">
      <c r="K101" s="8"/>
      <c r="L101" s="8"/>
    </row>
    <row r="102" spans="11:16" x14ac:dyDescent="0.25">
      <c r="K102" s="8"/>
      <c r="L102" s="8"/>
    </row>
    <row r="103" spans="11:16" x14ac:dyDescent="0.25">
      <c r="K103" s="28"/>
      <c r="L103" s="8"/>
    </row>
    <row r="104" spans="11:16" x14ac:dyDescent="0.25">
      <c r="K104" s="8"/>
      <c r="L104" s="8"/>
    </row>
    <row r="105" spans="11:16" x14ac:dyDescent="0.25">
      <c r="K105" s="8"/>
      <c r="L105" s="8"/>
    </row>
    <row r="106" spans="11:16" x14ac:dyDescent="0.25">
      <c r="K106" s="8"/>
      <c r="L106" s="8"/>
    </row>
    <row r="107" spans="11:16" x14ac:dyDescent="0.25">
      <c r="K107" s="8"/>
      <c r="L107" s="8"/>
    </row>
    <row r="108" spans="11:16" x14ac:dyDescent="0.25">
      <c r="K108" s="8"/>
      <c r="L108" s="8"/>
    </row>
    <row r="109" spans="11:16" x14ac:dyDescent="0.25">
      <c r="K109" s="8"/>
      <c r="L109" s="8"/>
    </row>
    <row r="110" spans="11:16" x14ac:dyDescent="0.25">
      <c r="K110" s="8"/>
      <c r="L110" s="8"/>
    </row>
    <row r="111" spans="11:16" x14ac:dyDescent="0.25">
      <c r="K111" s="8"/>
      <c r="L111" s="8"/>
    </row>
    <row r="112" spans="11:16" ht="15.75" x14ac:dyDescent="0.25">
      <c r="K112" s="25"/>
      <c r="L112" s="8"/>
    </row>
    <row r="113" spans="11:12" ht="15.75" x14ac:dyDescent="0.25">
      <c r="K113" s="25"/>
      <c r="L113" s="8"/>
    </row>
    <row r="114" spans="11:12" ht="15.75" x14ac:dyDescent="0.25">
      <c r="K114" s="25"/>
      <c r="L114" s="8"/>
    </row>
    <row r="115" spans="11:12" ht="15.75" x14ac:dyDescent="0.25">
      <c r="K115" s="25"/>
      <c r="L115" s="8"/>
    </row>
    <row r="116" spans="11:12" ht="15.75" x14ac:dyDescent="0.25">
      <c r="K116" s="25"/>
      <c r="L116" s="8"/>
    </row>
    <row r="117" spans="11:12" ht="15.75" x14ac:dyDescent="0.25">
      <c r="K117" s="25"/>
      <c r="L117" s="8"/>
    </row>
    <row r="118" spans="11:12" ht="15.75" x14ac:dyDescent="0.25">
      <c r="K118" s="25"/>
      <c r="L118" s="8"/>
    </row>
    <row r="119" spans="11:12" x14ac:dyDescent="0.25">
      <c r="K119" s="8"/>
      <c r="L119" s="26"/>
    </row>
    <row r="120" spans="11:12" ht="15.75" x14ac:dyDescent="0.25">
      <c r="K120" s="25"/>
      <c r="L120" s="26"/>
    </row>
    <row r="121" spans="11:12" ht="15.75" x14ac:dyDescent="0.25">
      <c r="K121" s="25"/>
      <c r="L121" s="26"/>
    </row>
    <row r="122" spans="11:12" x14ac:dyDescent="0.25">
      <c r="K122" s="8"/>
      <c r="L122" s="29"/>
    </row>
    <row r="123" spans="11:12" x14ac:dyDescent="0.25">
      <c r="K123" s="8"/>
      <c r="L123" s="8"/>
    </row>
    <row r="124" spans="11:12" x14ac:dyDescent="0.25">
      <c r="K124" s="8"/>
      <c r="L124" s="8"/>
    </row>
    <row r="125" spans="11:12" x14ac:dyDescent="0.25">
      <c r="K125" s="8"/>
      <c r="L125" s="8"/>
    </row>
    <row r="126" spans="11:12" x14ac:dyDescent="0.25">
      <c r="K126" s="8"/>
      <c r="L126" s="8"/>
    </row>
    <row r="127" spans="11:12" x14ac:dyDescent="0.25">
      <c r="K127" s="28"/>
      <c r="L127" s="8"/>
    </row>
    <row r="128" spans="11:12" x14ac:dyDescent="0.25">
      <c r="K128" s="8"/>
      <c r="L128" s="8"/>
    </row>
    <row r="129" spans="11:12" x14ac:dyDescent="0.25">
      <c r="K129" s="8"/>
      <c r="L129" s="8"/>
    </row>
    <row r="130" spans="11:12" x14ac:dyDescent="0.25">
      <c r="K130" s="8"/>
      <c r="L130" s="8"/>
    </row>
    <row r="131" spans="11:12" x14ac:dyDescent="0.25">
      <c r="K131" s="8"/>
      <c r="L131" s="8"/>
    </row>
    <row r="132" spans="11:12" x14ac:dyDescent="0.25">
      <c r="K132" s="8"/>
      <c r="L132" s="8"/>
    </row>
    <row r="133" spans="11:12" x14ac:dyDescent="0.25">
      <c r="K133" s="8"/>
      <c r="L133" s="8"/>
    </row>
    <row r="134" spans="11:12" x14ac:dyDescent="0.25">
      <c r="K134" s="28"/>
      <c r="L134" s="8"/>
    </row>
    <row r="135" spans="11:12" x14ac:dyDescent="0.25">
      <c r="K135" s="8"/>
      <c r="L135" s="8"/>
    </row>
    <row r="136" spans="11:12" ht="15.75" x14ac:dyDescent="0.25">
      <c r="K136" s="25"/>
      <c r="L136" s="8"/>
    </row>
    <row r="137" spans="11:12" ht="15.75" x14ac:dyDescent="0.25">
      <c r="K137" s="25"/>
      <c r="L137" s="8"/>
    </row>
    <row r="138" spans="11:12" ht="15.75" x14ac:dyDescent="0.25">
      <c r="K138" s="25"/>
      <c r="L138" s="8"/>
    </row>
    <row r="139" spans="11:12" ht="15.75" x14ac:dyDescent="0.25">
      <c r="K139" s="25"/>
      <c r="L139" s="8"/>
    </row>
    <row r="140" spans="11:12" ht="15.75" x14ac:dyDescent="0.25">
      <c r="K140" s="25"/>
      <c r="L140" s="8"/>
    </row>
    <row r="141" spans="11:12" ht="15.75" x14ac:dyDescent="0.25">
      <c r="K141" s="25"/>
      <c r="L141" s="8"/>
    </row>
    <row r="142" spans="11:12" ht="15.75" x14ac:dyDescent="0.25">
      <c r="K142" s="25"/>
      <c r="L142" s="8"/>
    </row>
    <row r="143" spans="11:12" x14ac:dyDescent="0.25">
      <c r="K143" s="8"/>
      <c r="L143" s="26"/>
    </row>
    <row r="144" spans="11:12" ht="15.75" x14ac:dyDescent="0.25">
      <c r="K144" s="25"/>
      <c r="L144" s="26"/>
    </row>
    <row r="145" spans="11:12" ht="15.75" x14ac:dyDescent="0.25">
      <c r="K145" s="25"/>
      <c r="L145" s="26"/>
    </row>
    <row r="146" spans="11:12" x14ac:dyDescent="0.25">
      <c r="K146" s="8"/>
      <c r="L146" s="29"/>
    </row>
    <row r="147" spans="11:12" ht="15.75" x14ac:dyDescent="0.25">
      <c r="K147" s="25"/>
      <c r="L147" s="8"/>
    </row>
    <row r="148" spans="11:12" x14ac:dyDescent="0.25">
      <c r="K148" s="8"/>
      <c r="L148" s="8"/>
    </row>
    <row r="149" spans="11:12" x14ac:dyDescent="0.25">
      <c r="K149" s="8"/>
      <c r="L149" s="8"/>
    </row>
    <row r="150" spans="11:12" x14ac:dyDescent="0.25">
      <c r="K150" s="8"/>
      <c r="L150" s="8"/>
    </row>
    <row r="151" spans="11:12" x14ac:dyDescent="0.25">
      <c r="K151" s="28"/>
      <c r="L151" s="8"/>
    </row>
    <row r="152" spans="11:12" x14ac:dyDescent="0.25">
      <c r="K152" s="28"/>
      <c r="L152" s="8"/>
    </row>
    <row r="153" spans="11:12" x14ac:dyDescent="0.25">
      <c r="K153" s="8"/>
      <c r="L153" s="8"/>
    </row>
    <row r="154" spans="11:12" x14ac:dyDescent="0.25">
      <c r="K154" s="8"/>
      <c r="L154" s="8"/>
    </row>
    <row r="155" spans="11:12" x14ac:dyDescent="0.25">
      <c r="K155" s="8"/>
      <c r="L155" s="8"/>
    </row>
    <row r="156" spans="11:12" x14ac:dyDescent="0.25">
      <c r="K156" s="8"/>
      <c r="L156" s="8"/>
    </row>
    <row r="157" spans="11:12" x14ac:dyDescent="0.25">
      <c r="K157" s="8"/>
      <c r="L157" s="8"/>
    </row>
    <row r="158" spans="11:12" x14ac:dyDescent="0.25">
      <c r="K158" s="28"/>
      <c r="L158" s="8"/>
    </row>
    <row r="159" spans="11:12" x14ac:dyDescent="0.25">
      <c r="K159" s="8"/>
      <c r="L159" s="8"/>
    </row>
    <row r="160" spans="11:12" ht="15.75" x14ac:dyDescent="0.25">
      <c r="K160" s="25"/>
      <c r="L160" s="8"/>
    </row>
    <row r="161" spans="11:12" ht="15.75" x14ac:dyDescent="0.25">
      <c r="K161" s="25"/>
      <c r="L161" s="8"/>
    </row>
    <row r="162" spans="11:12" ht="15.75" x14ac:dyDescent="0.25">
      <c r="K162" s="25"/>
      <c r="L162" s="8"/>
    </row>
    <row r="163" spans="11:12" ht="15.75" x14ac:dyDescent="0.25">
      <c r="K163" s="30"/>
      <c r="L163" s="8"/>
    </row>
    <row r="164" spans="11:12" ht="15.75" x14ac:dyDescent="0.25">
      <c r="K164" s="25"/>
      <c r="L164" s="8"/>
    </row>
    <row r="165" spans="11:12" ht="15.75" x14ac:dyDescent="0.25">
      <c r="K165" s="25"/>
      <c r="L165" s="8"/>
    </row>
    <row r="166" spans="11:12" ht="15.75" x14ac:dyDescent="0.25">
      <c r="K166" s="25"/>
      <c r="L166" s="8"/>
    </row>
    <row r="167" spans="11:12" x14ac:dyDescent="0.25">
      <c r="K167" s="8"/>
      <c r="L167" s="26"/>
    </row>
    <row r="168" spans="11:12" ht="15.75" x14ac:dyDescent="0.25">
      <c r="K168" s="25"/>
      <c r="L168" s="26"/>
    </row>
    <row r="169" spans="11:12" ht="15.75" x14ac:dyDescent="0.25">
      <c r="K169" s="25"/>
      <c r="L169" s="26"/>
    </row>
    <row r="170" spans="11:12" x14ac:dyDescent="0.25">
      <c r="K170" s="8"/>
      <c r="L170" s="29"/>
    </row>
    <row r="171" spans="11:12" x14ac:dyDescent="0.25">
      <c r="K171" s="8"/>
      <c r="L171" s="8"/>
    </row>
    <row r="172" spans="11:12" x14ac:dyDescent="0.25">
      <c r="K172" s="8"/>
      <c r="L172" s="8"/>
    </row>
    <row r="173" spans="11:12" x14ac:dyDescent="0.25">
      <c r="K173" s="8"/>
      <c r="L173" s="8"/>
    </row>
  </sheetData>
  <mergeCells count="10">
    <mergeCell ref="K3:L3"/>
    <mergeCell ref="B4:H4"/>
    <mergeCell ref="C61:D61"/>
    <mergeCell ref="C62:D62"/>
    <mergeCell ref="C59:D59"/>
    <mergeCell ref="C60:D60"/>
    <mergeCell ref="B3:H3"/>
    <mergeCell ref="K15:N15"/>
    <mergeCell ref="K16:N16"/>
    <mergeCell ref="K17:N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González</dc:creator>
  <cp:lastModifiedBy>Francisco González</cp:lastModifiedBy>
  <dcterms:created xsi:type="dcterms:W3CDTF">2021-06-15T01:18:33Z</dcterms:created>
  <dcterms:modified xsi:type="dcterms:W3CDTF">2021-12-02T02:31:34Z</dcterms:modified>
</cp:coreProperties>
</file>